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<sst xmlns="http://schemas.openxmlformats.org/spreadsheetml/2006/main" count="197" uniqueCount="102">
  <si>
    <t xml:space="preserve"> </t>
  </si>
  <si>
    <t xml:space="preserve">LUFTKAMPEN </t>
  </si>
  <si>
    <t>Klass A</t>
  </si>
  <si>
    <t>Omg 1</t>
  </si>
  <si>
    <t>Omg 2</t>
  </si>
  <si>
    <t>Omg 3</t>
  </si>
  <si>
    <t>Omg 4</t>
  </si>
  <si>
    <t>Omg 5</t>
  </si>
  <si>
    <t>Slutres</t>
  </si>
  <si>
    <t>Emma Persson</t>
  </si>
  <si>
    <t>Vinslöv</t>
  </si>
  <si>
    <t>Nova Möllerstedt</t>
  </si>
  <si>
    <t>Ljungbyhed</t>
  </si>
  <si>
    <t>Clara Clarinsson</t>
  </si>
  <si>
    <t>Saga Hasselgard</t>
  </si>
  <si>
    <t>Noel Svensson</t>
  </si>
  <si>
    <t>Felisia Persson</t>
  </si>
  <si>
    <t>Malte Carlsson</t>
  </si>
  <si>
    <t>Tuva Hasselgard</t>
  </si>
  <si>
    <t>Elias Möllerstedt</t>
  </si>
  <si>
    <t>Frans Thor</t>
  </si>
  <si>
    <t>Alexandria Jensen</t>
  </si>
  <si>
    <t>Sösdala</t>
  </si>
  <si>
    <t>Lias Roth</t>
  </si>
  <si>
    <t>Hannes Roth</t>
  </si>
  <si>
    <t>Emil Clarinsson</t>
  </si>
  <si>
    <t>Tilde Wensbo</t>
  </si>
  <si>
    <t>Mira Wensbo</t>
  </si>
  <si>
    <t>Lova Engström</t>
  </si>
  <si>
    <t>Alfred Levin</t>
  </si>
  <si>
    <t>Lönsboda</t>
  </si>
  <si>
    <t>Isa Broden</t>
  </si>
  <si>
    <t>Minna Erlandsson</t>
  </si>
  <si>
    <t>Kevin Liewehr</t>
  </si>
  <si>
    <t>Klass B</t>
  </si>
  <si>
    <t>Slutres.</t>
  </si>
  <si>
    <t>Martin Andersen</t>
  </si>
  <si>
    <t>Klippan</t>
  </si>
  <si>
    <t>Amanda Persson</t>
  </si>
  <si>
    <t>Saga Rosdahl</t>
  </si>
  <si>
    <t>Maya Kjellsdotter</t>
  </si>
  <si>
    <t>Astrid Rosdahl</t>
  </si>
  <si>
    <t>Zeenat Hashmi</t>
  </si>
  <si>
    <t>Martti Ojala</t>
  </si>
  <si>
    <t>Laya Nilsonius</t>
  </si>
  <si>
    <t>Viggo Berntsson</t>
  </si>
  <si>
    <t>Alexander Olsson</t>
  </si>
  <si>
    <t>Wiktor Cederqvist</t>
  </si>
  <si>
    <t>Viola Berntsson</t>
  </si>
  <si>
    <t>Matilda Jansson</t>
  </si>
  <si>
    <t>Ludvig Lindholm</t>
  </si>
  <si>
    <t>Melvin Liewehr</t>
  </si>
  <si>
    <t>Klass C</t>
  </si>
  <si>
    <t xml:space="preserve">Omg 3 </t>
  </si>
  <si>
    <t>Patrik Clarinsson</t>
  </si>
  <si>
    <t>Mats Friberg</t>
  </si>
  <si>
    <t>Nicklas Thuresson</t>
  </si>
  <si>
    <t>Ramsjö</t>
  </si>
  <si>
    <t>Krister Persson</t>
  </si>
  <si>
    <t>Stefan Backman</t>
  </si>
  <si>
    <t>Robert Olsson</t>
  </si>
  <si>
    <t>Sebastian Flyckt</t>
  </si>
  <si>
    <t>Elionor Johansson</t>
  </si>
  <si>
    <t>Linda Andersson</t>
  </si>
  <si>
    <t>Tommy Andersen</t>
  </si>
  <si>
    <t>Anton Svensson</t>
  </si>
  <si>
    <t>Mikael Larsson</t>
  </si>
  <si>
    <t>Kristianstad</t>
  </si>
  <si>
    <t>Per Anders Svensson</t>
  </si>
  <si>
    <t>Tobias Bergersson</t>
  </si>
  <si>
    <t>Stefan Thor</t>
  </si>
  <si>
    <t>Jim Maltesson</t>
  </si>
  <si>
    <t>Tony Lundberg</t>
  </si>
  <si>
    <t>Jörgen Andersson</t>
  </si>
  <si>
    <t>Robin Jenssen</t>
  </si>
  <si>
    <t>Eva Berndtsson</t>
  </si>
  <si>
    <t>Pia Larsson</t>
  </si>
  <si>
    <t>Barbro Arvidsson</t>
  </si>
  <si>
    <t>Anna Trotzig</t>
  </si>
  <si>
    <t>Lasse Amnestål</t>
  </si>
  <si>
    <t>Lars Gustavsson</t>
  </si>
  <si>
    <t>Bengt Frisk</t>
  </si>
  <si>
    <t>Calle Nilsson</t>
  </si>
  <si>
    <t>Oscar Svensson</t>
  </si>
  <si>
    <t>Jörgen Ingeman</t>
  </si>
  <si>
    <t>Peter Larbro</t>
  </si>
  <si>
    <t>Monica Martinsson</t>
  </si>
  <si>
    <t>Christel Malmström</t>
  </si>
  <si>
    <t>Thomas Gunnarsson</t>
  </si>
  <si>
    <t>Per Wikström</t>
  </si>
  <si>
    <t>LAG</t>
  </si>
  <si>
    <t>Vinslöv 1, klass A</t>
  </si>
  <si>
    <t>Ljungbyhed 2</t>
  </si>
  <si>
    <t>Lönsboda , klass B</t>
  </si>
  <si>
    <t>Klippan 1</t>
  </si>
  <si>
    <t>Ramsjö 1</t>
  </si>
  <si>
    <t>Klippan 2</t>
  </si>
  <si>
    <t>Kristianstad 1</t>
  </si>
  <si>
    <t>Klippan 3</t>
  </si>
  <si>
    <t>Örkelljunga</t>
  </si>
  <si>
    <t>Örkelljunga 2021-03-06</t>
  </si>
  <si>
    <t>Sven Olof Sandberg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</si>
</sst>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name val="AR BLANC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34"/>
  <sheetViews>
    <sheetView tabSelected="1" zoomScale="115" zoomScaleNormal="115" workbookViewId="0" topLeftCell="A1">
      <selection activeCell="B134" sqref="B134"/>
    </sheetView>
  </sheetViews>
  <sheetFormatPr defaultColWidth="8.00390625" defaultRowHeight="12.75"/>
  <cols>
    <col min="1" max="1" width="4.7109375" style="0" customWidth="1"/>
    <col min="2" max="2" width="18.7109375" style="0" customWidth="1"/>
    <col min="3" max="3" width="11.421875" style="0" customWidth="1"/>
    <col min="4" max="4" width="9.8515625" style="0" customWidth="1"/>
    <col min="5" max="5" width="9.00390625" style="0" customWidth="1"/>
    <col min="6" max="6" width="8.28125" style="0" customWidth="1"/>
    <col min="7" max="7" width="8.57421875" style="0" customWidth="1"/>
    <col min="8" max="8" width="8.00390625" style="0" customWidth="1"/>
    <col min="9" max="16384" width="9.00390625" style="0" customWidth="1"/>
  </cols>
  <sheetData>
    <row r="2" ht="23.25">
      <c r="B2" s="1" t="s">
        <v>0</v>
      </c>
    </row>
    <row r="3" spans="1:9" ht="23.25">
      <c r="A3" s="1" t="s">
        <v>0</v>
      </c>
      <c r="B3" s="1" t="s">
        <v>1</v>
      </c>
      <c r="D3" s="1">
        <v>2020</v>
      </c>
      <c r="E3" s="1">
        <v>2021</v>
      </c>
      <c r="G3" s="1" t="s">
        <v>0</v>
      </c>
      <c r="H3" s="2" t="s">
        <v>0</v>
      </c>
      <c r="I3" s="2" t="s">
        <v>0</v>
      </c>
    </row>
    <row r="5" spans="2:9" ht="18">
      <c r="B5" s="3" t="s">
        <v>2</v>
      </c>
      <c r="C5" s="4"/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</row>
    <row r="6" spans="1:9" ht="12.75">
      <c r="A6" s="5">
        <v>1</v>
      </c>
      <c r="B6" s="5" t="s">
        <v>9</v>
      </c>
      <c r="C6" s="5" t="s">
        <v>10</v>
      </c>
      <c r="D6" s="5">
        <v>396</v>
      </c>
      <c r="E6" s="5">
        <v>396</v>
      </c>
      <c r="F6" s="5">
        <v>391</v>
      </c>
      <c r="G6" s="5">
        <v>391</v>
      </c>
      <c r="H6" s="5">
        <v>391</v>
      </c>
      <c r="I6" s="5">
        <f>+H6+G6+E6+D6</f>
        <v>1574</v>
      </c>
    </row>
    <row r="7" spans="1:9" ht="12.75">
      <c r="A7" s="5">
        <v>2</v>
      </c>
      <c r="B7" s="5" t="s">
        <v>11</v>
      </c>
      <c r="C7" s="5" t="s">
        <v>12</v>
      </c>
      <c r="D7" s="5">
        <v>392</v>
      </c>
      <c r="E7" s="5">
        <v>394</v>
      </c>
      <c r="F7" s="5">
        <v>391</v>
      </c>
      <c r="G7" s="5">
        <v>390</v>
      </c>
      <c r="H7" s="5">
        <v>0</v>
      </c>
      <c r="I7" s="5">
        <f>SUM(D7:H7)</f>
        <v>1567</v>
      </c>
    </row>
    <row r="8" spans="1:9" ht="12.75">
      <c r="A8" s="5">
        <v>3</v>
      </c>
      <c r="B8" s="5" t="s">
        <v>13</v>
      </c>
      <c r="C8" s="5" t="s">
        <v>10</v>
      </c>
      <c r="D8" s="5">
        <v>391</v>
      </c>
      <c r="E8" s="5">
        <v>391</v>
      </c>
      <c r="F8" s="5">
        <v>388</v>
      </c>
      <c r="G8" s="5">
        <v>390</v>
      </c>
      <c r="H8" s="5">
        <v>394</v>
      </c>
      <c r="I8" s="5">
        <f>+H8+G8+E8+D8</f>
        <v>1566</v>
      </c>
    </row>
    <row r="9" spans="1:9" ht="12.75">
      <c r="A9" s="5">
        <v>4</v>
      </c>
      <c r="B9" s="5" t="s">
        <v>14</v>
      </c>
      <c r="C9" s="5" t="s">
        <v>12</v>
      </c>
      <c r="D9" s="5">
        <v>384</v>
      </c>
      <c r="E9" s="5">
        <v>371</v>
      </c>
      <c r="F9" s="5">
        <v>372</v>
      </c>
      <c r="G9" s="5">
        <v>365</v>
      </c>
      <c r="H9" s="5">
        <v>365</v>
      </c>
      <c r="I9" s="5">
        <f>+H9+F9+E9+D9</f>
        <v>1492</v>
      </c>
    </row>
    <row r="10" spans="1:9" ht="12.75">
      <c r="A10" s="5">
        <v>5</v>
      </c>
      <c r="B10" s="6" t="s">
        <v>15</v>
      </c>
      <c r="C10" s="5" t="s">
        <v>12</v>
      </c>
      <c r="D10" s="5">
        <v>364</v>
      </c>
      <c r="E10" s="5">
        <v>371</v>
      </c>
      <c r="F10" s="5">
        <v>354</v>
      </c>
      <c r="G10" s="5">
        <v>365</v>
      </c>
      <c r="H10" s="5">
        <v>379</v>
      </c>
      <c r="I10" s="5">
        <f>+H10+G10+E10+D10</f>
        <v>1479</v>
      </c>
    </row>
    <row r="11" spans="1:9" ht="12.75">
      <c r="A11" s="5">
        <v>6</v>
      </c>
      <c r="B11" s="5" t="s">
        <v>16</v>
      </c>
      <c r="C11" s="5" t="s">
        <v>10</v>
      </c>
      <c r="D11" s="5">
        <v>356</v>
      </c>
      <c r="E11" s="5">
        <v>349</v>
      </c>
      <c r="F11" s="5">
        <v>362</v>
      </c>
      <c r="G11" s="5">
        <v>366</v>
      </c>
      <c r="H11" s="5">
        <v>365</v>
      </c>
      <c r="I11" s="5">
        <f>+H11+G11+F11+D11</f>
        <v>1449</v>
      </c>
    </row>
    <row r="12" spans="1:9" ht="12.75">
      <c r="A12">
        <v>7</v>
      </c>
      <c r="B12" s="5" t="s">
        <v>17</v>
      </c>
      <c r="C12" s="5" t="s">
        <v>10</v>
      </c>
      <c r="D12" s="5">
        <v>361</v>
      </c>
      <c r="E12" s="5">
        <v>352</v>
      </c>
      <c r="F12" s="5">
        <v>0</v>
      </c>
      <c r="G12" s="5">
        <v>360</v>
      </c>
      <c r="H12" s="5">
        <v>372</v>
      </c>
      <c r="I12" s="5">
        <f>SUM(D12:H12)</f>
        <v>1445</v>
      </c>
    </row>
    <row r="13" spans="1:9" ht="12.75">
      <c r="A13">
        <v>8</v>
      </c>
      <c r="B13" s="5" t="s">
        <v>18</v>
      </c>
      <c r="C13" s="5" t="s">
        <v>12</v>
      </c>
      <c r="D13" s="5">
        <v>349</v>
      </c>
      <c r="E13" s="5">
        <v>349</v>
      </c>
      <c r="F13" s="5">
        <v>366</v>
      </c>
      <c r="G13" s="5">
        <v>356</v>
      </c>
      <c r="H13" s="5">
        <v>353</v>
      </c>
      <c r="I13" s="5">
        <f>+H13+G13+F13+E13</f>
        <v>1424</v>
      </c>
    </row>
    <row r="14" spans="1:9" ht="12.75">
      <c r="A14">
        <v>9</v>
      </c>
      <c r="B14" s="5" t="s">
        <v>19</v>
      </c>
      <c r="C14" s="5" t="s">
        <v>12</v>
      </c>
      <c r="D14" s="5">
        <v>342</v>
      </c>
      <c r="E14" s="5">
        <v>341</v>
      </c>
      <c r="F14" s="5">
        <v>354</v>
      </c>
      <c r="G14" s="5">
        <v>347</v>
      </c>
      <c r="H14" s="5">
        <v>353</v>
      </c>
      <c r="I14" s="5">
        <f>+H14+G14+F14+D14</f>
        <v>1396</v>
      </c>
    </row>
    <row r="15" spans="1:9" ht="12.75">
      <c r="A15">
        <v>10</v>
      </c>
      <c r="B15" s="5" t="s">
        <v>20</v>
      </c>
      <c r="C15" s="5" t="s">
        <v>10</v>
      </c>
      <c r="D15" s="5">
        <v>334</v>
      </c>
      <c r="E15" s="5">
        <v>342</v>
      </c>
      <c r="F15" s="5">
        <v>347</v>
      </c>
      <c r="G15" s="5">
        <v>351</v>
      </c>
      <c r="H15" s="5">
        <v>355</v>
      </c>
      <c r="I15" s="5">
        <f>+H15+G15+F15+E15</f>
        <v>1395</v>
      </c>
    </row>
    <row r="16" spans="1:9" ht="12.75">
      <c r="A16">
        <v>11</v>
      </c>
      <c r="B16" s="5" t="s">
        <v>21</v>
      </c>
      <c r="C16" s="5" t="s">
        <v>22</v>
      </c>
      <c r="D16" s="5">
        <v>361</v>
      </c>
      <c r="E16" s="5">
        <v>353</v>
      </c>
      <c r="F16" s="5">
        <v>349</v>
      </c>
      <c r="G16" s="5">
        <v>330</v>
      </c>
      <c r="H16" s="5">
        <v>0</v>
      </c>
      <c r="I16" s="5">
        <f>SUM(D16:H16)</f>
        <v>1393</v>
      </c>
    </row>
    <row r="17" spans="1:9" ht="12.75">
      <c r="A17">
        <v>12</v>
      </c>
      <c r="B17" s="5" t="s">
        <v>23</v>
      </c>
      <c r="C17" s="5" t="s">
        <v>12</v>
      </c>
      <c r="D17" s="5">
        <v>349</v>
      </c>
      <c r="E17" s="5">
        <v>343</v>
      </c>
      <c r="F17" s="5">
        <v>337</v>
      </c>
      <c r="G17" s="5">
        <v>338</v>
      </c>
      <c r="H17" s="5">
        <v>316</v>
      </c>
      <c r="I17" s="5">
        <f>+G17+F17+E17+D17</f>
        <v>1367</v>
      </c>
    </row>
    <row r="18" spans="1:9" ht="12.75">
      <c r="A18">
        <v>13</v>
      </c>
      <c r="B18" s="5" t="s">
        <v>24</v>
      </c>
      <c r="C18" s="5" t="s">
        <v>12</v>
      </c>
      <c r="D18" s="5">
        <v>293</v>
      </c>
      <c r="E18" s="5">
        <v>328</v>
      </c>
      <c r="F18" s="5">
        <v>335</v>
      </c>
      <c r="G18" s="5">
        <v>345</v>
      </c>
      <c r="H18" s="5">
        <v>351</v>
      </c>
      <c r="I18" s="5">
        <f aca="true" t="shared" si="0" ref="I18:I19">+H18+G18+F18+E18</f>
        <v>1359</v>
      </c>
    </row>
    <row r="19" spans="1:9" ht="12.75">
      <c r="A19">
        <v>14</v>
      </c>
      <c r="B19" s="5" t="s">
        <v>25</v>
      </c>
      <c r="C19" s="5" t="s">
        <v>10</v>
      </c>
      <c r="D19" s="5">
        <v>307</v>
      </c>
      <c r="E19" s="5">
        <v>310</v>
      </c>
      <c r="F19" s="5">
        <v>319</v>
      </c>
      <c r="G19" s="5">
        <v>315</v>
      </c>
      <c r="H19" s="5">
        <v>333</v>
      </c>
      <c r="I19" s="5">
        <f t="shared" si="0"/>
        <v>1277</v>
      </c>
    </row>
    <row r="20" spans="1:9" ht="12.75">
      <c r="A20">
        <v>15</v>
      </c>
      <c r="B20" s="6" t="s">
        <v>26</v>
      </c>
      <c r="C20" s="5" t="s">
        <v>10</v>
      </c>
      <c r="D20" s="5">
        <v>361</v>
      </c>
      <c r="E20" s="5">
        <v>365</v>
      </c>
      <c r="F20" s="5">
        <v>0</v>
      </c>
      <c r="G20" s="5">
        <v>0</v>
      </c>
      <c r="H20" s="5">
        <v>0</v>
      </c>
      <c r="I20" s="5">
        <f aca="true" t="shared" si="1" ref="I20:I26">SUM(D20:H20)</f>
        <v>726</v>
      </c>
    </row>
    <row r="21" spans="1:9" ht="12.75">
      <c r="A21">
        <v>17</v>
      </c>
      <c r="B21" s="5" t="s">
        <v>27</v>
      </c>
      <c r="C21" s="5" t="s">
        <v>10</v>
      </c>
      <c r="D21" s="5">
        <v>339</v>
      </c>
      <c r="E21" s="5">
        <v>334</v>
      </c>
      <c r="F21" s="5">
        <v>0</v>
      </c>
      <c r="G21" s="5">
        <v>0</v>
      </c>
      <c r="H21" s="5">
        <v>0</v>
      </c>
      <c r="I21" s="5">
        <f t="shared" si="1"/>
        <v>673</v>
      </c>
    </row>
    <row r="22" spans="1:9" ht="12.75">
      <c r="A22">
        <v>16</v>
      </c>
      <c r="B22" s="5" t="s">
        <v>28</v>
      </c>
      <c r="C22" s="5" t="s">
        <v>10</v>
      </c>
      <c r="D22" s="5">
        <v>295</v>
      </c>
      <c r="E22" s="5">
        <v>276</v>
      </c>
      <c r="F22" s="5">
        <v>0</v>
      </c>
      <c r="G22" s="5">
        <v>0</v>
      </c>
      <c r="H22" s="5">
        <v>0</v>
      </c>
      <c r="I22" s="5">
        <f t="shared" si="1"/>
        <v>571</v>
      </c>
    </row>
    <row r="23" spans="1:9" ht="12.75">
      <c r="A23">
        <v>18</v>
      </c>
      <c r="B23" s="5" t="s">
        <v>29</v>
      </c>
      <c r="C23" s="5" t="s">
        <v>30</v>
      </c>
      <c r="D23" s="5">
        <v>388</v>
      </c>
      <c r="E23" s="5">
        <v>0</v>
      </c>
      <c r="F23" s="5">
        <v>0</v>
      </c>
      <c r="G23" s="5">
        <v>0</v>
      </c>
      <c r="H23" s="5">
        <v>0</v>
      </c>
      <c r="I23" s="5">
        <f t="shared" si="1"/>
        <v>388</v>
      </c>
    </row>
    <row r="24" spans="1:9" ht="12.75">
      <c r="A24">
        <v>19</v>
      </c>
      <c r="B24" s="5" t="s">
        <v>31</v>
      </c>
      <c r="C24" s="5" t="s">
        <v>10</v>
      </c>
      <c r="D24" s="5">
        <v>376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376</v>
      </c>
    </row>
    <row r="25" spans="1:9" ht="12.75">
      <c r="A25">
        <v>20</v>
      </c>
      <c r="B25" s="5" t="s">
        <v>32</v>
      </c>
      <c r="C25" s="5" t="s">
        <v>30</v>
      </c>
      <c r="D25" s="5">
        <v>351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351</v>
      </c>
    </row>
    <row r="26" spans="1:9" ht="12.75">
      <c r="A26">
        <v>21</v>
      </c>
      <c r="B26" s="5" t="s">
        <v>33</v>
      </c>
      <c r="C26" s="5" t="s">
        <v>10</v>
      </c>
      <c r="D26" s="5">
        <v>323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323</v>
      </c>
    </row>
    <row r="27" spans="1:9" ht="12.75">
      <c r="A27">
        <v>22</v>
      </c>
      <c r="B27" s="5"/>
      <c r="C27" s="5"/>
      <c r="D27" s="5"/>
      <c r="E27" s="5"/>
      <c r="F27" s="5"/>
      <c r="G27" s="5"/>
      <c r="H27" s="5"/>
      <c r="I27" s="5"/>
    </row>
    <row r="28" spans="2:9" ht="12.75">
      <c r="B28" s="5"/>
      <c r="C28" s="5"/>
      <c r="D28" s="5"/>
      <c r="E28" s="5"/>
      <c r="F28" s="5"/>
      <c r="G28" s="5"/>
      <c r="H28" s="5"/>
      <c r="I28" s="5"/>
    </row>
    <row r="29" spans="2:9" ht="12.75">
      <c r="B29" s="5"/>
      <c r="C29" s="5"/>
      <c r="D29" s="5"/>
      <c r="E29" s="5"/>
      <c r="F29" s="5"/>
      <c r="G29" s="5"/>
      <c r="H29" s="5"/>
      <c r="I29" s="5"/>
    </row>
    <row r="30" spans="2:9" ht="12.75">
      <c r="B30" s="5"/>
      <c r="C30" s="5"/>
      <c r="D30" s="5"/>
      <c r="E30" s="5"/>
      <c r="F30" s="5"/>
      <c r="G30" s="5"/>
      <c r="H30" s="5"/>
      <c r="I30" s="5"/>
    </row>
    <row r="31" spans="2:9" ht="12.75">
      <c r="B31" s="5"/>
      <c r="C31" s="5"/>
      <c r="D31" s="5"/>
      <c r="E31" s="5"/>
      <c r="F31" s="5"/>
      <c r="G31" s="5"/>
      <c r="H31" s="5"/>
      <c r="I31" s="5"/>
    </row>
    <row r="32" spans="2:9" ht="18">
      <c r="B32" s="3" t="s">
        <v>34</v>
      </c>
      <c r="C32" s="4"/>
      <c r="D32" s="2" t="s">
        <v>3</v>
      </c>
      <c r="E32" s="2" t="s">
        <v>4</v>
      </c>
      <c r="F32" s="2" t="s">
        <v>5</v>
      </c>
      <c r="G32" s="2" t="s">
        <v>6</v>
      </c>
      <c r="H32" s="2" t="s">
        <v>7</v>
      </c>
      <c r="I32" s="2" t="s">
        <v>35</v>
      </c>
    </row>
    <row r="33" spans="1:9" ht="12.75">
      <c r="A33" s="5">
        <v>1</v>
      </c>
      <c r="B33" s="5" t="s">
        <v>36</v>
      </c>
      <c r="C33" s="5" t="s">
        <v>37</v>
      </c>
      <c r="D33" s="5">
        <v>364</v>
      </c>
      <c r="E33" s="5">
        <v>373</v>
      </c>
      <c r="F33" s="5">
        <v>350</v>
      </c>
      <c r="G33" s="5">
        <v>355</v>
      </c>
      <c r="H33" s="5">
        <v>383</v>
      </c>
      <c r="I33" s="5">
        <f>+H33+G33+E33+D33</f>
        <v>1475</v>
      </c>
    </row>
    <row r="34" spans="1:9" ht="12.75">
      <c r="A34" s="5">
        <v>2</v>
      </c>
      <c r="B34" s="5" t="s">
        <v>38</v>
      </c>
      <c r="C34" s="5" t="s">
        <v>12</v>
      </c>
      <c r="D34" s="5">
        <v>344</v>
      </c>
      <c r="E34" s="5">
        <v>352</v>
      </c>
      <c r="F34" s="5">
        <v>361</v>
      </c>
      <c r="G34" s="5">
        <v>362</v>
      </c>
      <c r="H34" s="5">
        <v>360</v>
      </c>
      <c r="I34" s="5">
        <f>+H34+G34+F34+E34</f>
        <v>1435</v>
      </c>
    </row>
    <row r="35" spans="1:9" ht="12.75">
      <c r="A35" s="5">
        <v>3</v>
      </c>
      <c r="B35" s="5" t="s">
        <v>39</v>
      </c>
      <c r="C35" s="5" t="s">
        <v>12</v>
      </c>
      <c r="D35" s="5">
        <v>365</v>
      </c>
      <c r="E35" s="5">
        <v>339</v>
      </c>
      <c r="F35" s="5">
        <v>345</v>
      </c>
      <c r="G35" s="5">
        <v>349</v>
      </c>
      <c r="H35" s="5">
        <v>355</v>
      </c>
      <c r="I35" s="5">
        <f>+H35+G35+F35+D35</f>
        <v>1414</v>
      </c>
    </row>
    <row r="36" spans="1:9" ht="12.75">
      <c r="A36" s="5">
        <v>4</v>
      </c>
      <c r="B36" s="5" t="s">
        <v>40</v>
      </c>
      <c r="C36" s="5" t="s">
        <v>10</v>
      </c>
      <c r="D36" s="5">
        <v>338</v>
      </c>
      <c r="E36" s="5">
        <v>337</v>
      </c>
      <c r="F36" s="5">
        <v>316</v>
      </c>
      <c r="G36" s="5">
        <v>335</v>
      </c>
      <c r="H36" s="5">
        <v>334</v>
      </c>
      <c r="I36" s="5">
        <f>+H36+G36+E36+D36</f>
        <v>1344</v>
      </c>
    </row>
    <row r="37" spans="1:9" ht="12.75">
      <c r="A37" s="5">
        <v>5</v>
      </c>
      <c r="B37" s="5" t="s">
        <v>41</v>
      </c>
      <c r="C37" s="5" t="s">
        <v>12</v>
      </c>
      <c r="D37" s="5">
        <v>312</v>
      </c>
      <c r="E37" s="5">
        <v>300</v>
      </c>
      <c r="F37" s="5">
        <v>302</v>
      </c>
      <c r="G37" s="5">
        <v>330</v>
      </c>
      <c r="H37" s="5">
        <v>327</v>
      </c>
      <c r="I37" s="5">
        <f>+H37+G37+F37+D37</f>
        <v>1271</v>
      </c>
    </row>
    <row r="38" spans="1:9" ht="12.75">
      <c r="A38" s="5">
        <v>6</v>
      </c>
      <c r="B38" s="5" t="s">
        <v>42</v>
      </c>
      <c r="C38" s="5" t="s">
        <v>12</v>
      </c>
      <c r="D38" s="5">
        <v>270</v>
      </c>
      <c r="E38" s="5">
        <v>286</v>
      </c>
      <c r="F38" s="5">
        <v>287</v>
      </c>
      <c r="G38" s="5">
        <v>277</v>
      </c>
      <c r="H38" s="5">
        <v>287</v>
      </c>
      <c r="I38" s="5">
        <f>+H38+G38+F38+E38</f>
        <v>1137</v>
      </c>
    </row>
    <row r="39" spans="1:9" ht="12.75">
      <c r="A39">
        <v>7</v>
      </c>
      <c r="B39" s="5" t="s">
        <v>43</v>
      </c>
      <c r="C39" s="5" t="s">
        <v>10</v>
      </c>
      <c r="D39" s="5">
        <v>244</v>
      </c>
      <c r="E39" s="5">
        <v>239</v>
      </c>
      <c r="F39" s="5">
        <v>255</v>
      </c>
      <c r="G39" s="5">
        <v>247</v>
      </c>
      <c r="H39" s="5">
        <v>253</v>
      </c>
      <c r="I39" s="5">
        <f>+H39+G39+F39+D39</f>
        <v>999</v>
      </c>
    </row>
    <row r="40" spans="1:9" ht="12.75">
      <c r="A40">
        <v>8</v>
      </c>
      <c r="B40" s="5" t="s">
        <v>44</v>
      </c>
      <c r="C40" s="5" t="s">
        <v>10</v>
      </c>
      <c r="D40" s="5">
        <v>0</v>
      </c>
      <c r="E40" s="5">
        <v>342</v>
      </c>
      <c r="F40" s="5">
        <v>328</v>
      </c>
      <c r="G40" s="5">
        <v>0</v>
      </c>
      <c r="H40" s="5">
        <v>0</v>
      </c>
      <c r="I40" s="5">
        <f aca="true" t="shared" si="2" ref="I40:I47">SUM(D40:H40)</f>
        <v>670</v>
      </c>
    </row>
    <row r="41" spans="1:9" ht="12.75">
      <c r="A41" s="5">
        <v>9</v>
      </c>
      <c r="B41" s="6" t="s">
        <v>45</v>
      </c>
      <c r="C41" s="5" t="s">
        <v>30</v>
      </c>
      <c r="D41" s="5">
        <v>363</v>
      </c>
      <c r="E41" s="5">
        <v>0</v>
      </c>
      <c r="F41" s="5">
        <v>0</v>
      </c>
      <c r="G41" s="5">
        <v>0</v>
      </c>
      <c r="H41" s="5">
        <v>0</v>
      </c>
      <c r="I41" s="5">
        <f t="shared" si="2"/>
        <v>363</v>
      </c>
    </row>
    <row r="42" spans="1:9" ht="12.75">
      <c r="A42" s="5">
        <v>10</v>
      </c>
      <c r="B42" s="5" t="s">
        <v>46</v>
      </c>
      <c r="C42" s="5" t="s">
        <v>30</v>
      </c>
      <c r="D42" s="5">
        <v>361</v>
      </c>
      <c r="E42" s="5">
        <v>0</v>
      </c>
      <c r="F42" s="5">
        <v>0</v>
      </c>
      <c r="G42" s="5">
        <v>0</v>
      </c>
      <c r="H42" s="5">
        <v>0</v>
      </c>
      <c r="I42" s="5">
        <f t="shared" si="2"/>
        <v>361</v>
      </c>
    </row>
    <row r="43" spans="1:9" ht="12.75">
      <c r="A43">
        <v>11</v>
      </c>
      <c r="B43" s="5" t="s">
        <v>47</v>
      </c>
      <c r="C43" s="5" t="s">
        <v>30</v>
      </c>
      <c r="D43" s="5">
        <v>354</v>
      </c>
      <c r="E43" s="5">
        <v>0</v>
      </c>
      <c r="F43" s="5">
        <v>0</v>
      </c>
      <c r="G43" s="5">
        <v>0</v>
      </c>
      <c r="H43" s="5">
        <v>0</v>
      </c>
      <c r="I43" s="5">
        <f t="shared" si="2"/>
        <v>354</v>
      </c>
    </row>
    <row r="44" spans="1:9" ht="12.75">
      <c r="A44">
        <v>12</v>
      </c>
      <c r="B44" s="5" t="s">
        <v>48</v>
      </c>
      <c r="C44" s="5" t="s">
        <v>30</v>
      </c>
      <c r="D44" s="5">
        <v>354</v>
      </c>
      <c r="E44" s="5">
        <v>0</v>
      </c>
      <c r="F44" s="5">
        <v>0</v>
      </c>
      <c r="G44" s="5">
        <v>0</v>
      </c>
      <c r="H44" s="5">
        <v>0</v>
      </c>
      <c r="I44" s="5">
        <f t="shared" si="2"/>
        <v>354</v>
      </c>
    </row>
    <row r="45" spans="1:9" ht="12.75">
      <c r="A45">
        <v>13</v>
      </c>
      <c r="B45" s="5" t="s">
        <v>49</v>
      </c>
      <c r="C45" s="5" t="s">
        <v>22</v>
      </c>
      <c r="D45" s="5">
        <v>341</v>
      </c>
      <c r="E45" s="5">
        <v>0</v>
      </c>
      <c r="F45" s="5">
        <v>0</v>
      </c>
      <c r="G45" s="5">
        <v>0</v>
      </c>
      <c r="H45" s="5">
        <v>0</v>
      </c>
      <c r="I45" s="5">
        <f t="shared" si="2"/>
        <v>341</v>
      </c>
    </row>
    <row r="46" spans="1:9" ht="12.75">
      <c r="A46">
        <v>14</v>
      </c>
      <c r="B46" s="5" t="s">
        <v>50</v>
      </c>
      <c r="C46" s="5" t="s">
        <v>30</v>
      </c>
      <c r="D46" s="5">
        <v>328</v>
      </c>
      <c r="E46" s="5">
        <v>0</v>
      </c>
      <c r="F46" s="5">
        <v>0</v>
      </c>
      <c r="G46" s="5">
        <v>0</v>
      </c>
      <c r="H46" s="5">
        <v>0</v>
      </c>
      <c r="I46" s="5">
        <f t="shared" si="2"/>
        <v>328</v>
      </c>
    </row>
    <row r="47" spans="1:9" ht="12.75">
      <c r="A47">
        <v>15</v>
      </c>
      <c r="B47" s="6" t="s">
        <v>51</v>
      </c>
      <c r="C47" s="5" t="s">
        <v>10</v>
      </c>
      <c r="D47" s="5">
        <v>186</v>
      </c>
      <c r="E47" s="5">
        <v>0</v>
      </c>
      <c r="F47" s="5">
        <v>0</v>
      </c>
      <c r="G47" s="5">
        <v>0</v>
      </c>
      <c r="H47" s="5">
        <v>0</v>
      </c>
      <c r="I47" s="5">
        <f t="shared" si="2"/>
        <v>186</v>
      </c>
    </row>
    <row r="48" spans="2:9" ht="12.75">
      <c r="B48" s="5"/>
      <c r="C48" s="5" t="s">
        <v>0</v>
      </c>
      <c r="D48" s="5"/>
      <c r="E48" s="5"/>
      <c r="F48" s="5"/>
      <c r="G48" s="5"/>
      <c r="H48" s="5"/>
      <c r="I48" s="5"/>
    </row>
    <row r="49" spans="2:9" ht="12.75">
      <c r="B49" s="5"/>
      <c r="C49" s="5"/>
      <c r="D49" s="5"/>
      <c r="E49" s="5"/>
      <c r="F49" s="5"/>
      <c r="G49" s="5"/>
      <c r="H49" s="5"/>
      <c r="I49" s="5"/>
    </row>
    <row r="50" spans="2:9" ht="12.75">
      <c r="B50" s="5"/>
      <c r="C50" s="5"/>
      <c r="D50" s="5"/>
      <c r="E50" s="5"/>
      <c r="F50" s="5"/>
      <c r="G50" s="5"/>
      <c r="H50" s="5"/>
      <c r="I50" s="5"/>
    </row>
    <row r="51" spans="2:9" ht="12.75">
      <c r="B51" s="5"/>
      <c r="C51" s="5"/>
      <c r="D51" s="5"/>
      <c r="E51" s="5"/>
      <c r="F51" s="5"/>
      <c r="G51" s="5"/>
      <c r="H51" s="5"/>
      <c r="I51" s="5"/>
    </row>
    <row r="52" spans="2:9" ht="12.75">
      <c r="B52" s="5"/>
      <c r="C52" s="5"/>
      <c r="D52" s="5"/>
      <c r="E52" s="5"/>
      <c r="F52" s="5"/>
      <c r="G52" s="5"/>
      <c r="H52" s="5"/>
      <c r="I52" s="5"/>
    </row>
    <row r="53" spans="2:9" ht="12.75">
      <c r="B53" s="5"/>
      <c r="C53" s="5"/>
      <c r="D53" s="5"/>
      <c r="E53" s="5"/>
      <c r="F53" s="5"/>
      <c r="G53" s="5"/>
      <c r="H53" s="5"/>
      <c r="I53" s="5"/>
    </row>
    <row r="54" spans="2:9" ht="12.75">
      <c r="B54" s="5"/>
      <c r="C54" s="5"/>
      <c r="D54" s="5"/>
      <c r="E54" s="5"/>
      <c r="F54" s="5"/>
      <c r="G54" s="5"/>
      <c r="H54" s="5"/>
      <c r="I54" s="5"/>
    </row>
    <row r="55" spans="1:9" ht="18">
      <c r="A55" t="s">
        <v>0</v>
      </c>
      <c r="B55" s="3" t="s">
        <v>52</v>
      </c>
      <c r="C55" s="4"/>
      <c r="D55" s="2" t="s">
        <v>3</v>
      </c>
      <c r="E55" s="2" t="s">
        <v>4</v>
      </c>
      <c r="F55" s="2" t="s">
        <v>53</v>
      </c>
      <c r="G55" s="2" t="s">
        <v>6</v>
      </c>
      <c r="H55" s="2" t="s">
        <v>7</v>
      </c>
      <c r="I55" s="2" t="s">
        <v>35</v>
      </c>
    </row>
    <row r="56" spans="1:9" ht="14.25">
      <c r="A56" s="5">
        <v>1</v>
      </c>
      <c r="B56" s="5" t="s">
        <v>54</v>
      </c>
      <c r="C56" s="5" t="s">
        <v>10</v>
      </c>
      <c r="D56" s="5">
        <v>372</v>
      </c>
      <c r="E56" s="5">
        <v>372</v>
      </c>
      <c r="F56" s="5">
        <v>367</v>
      </c>
      <c r="G56" s="5">
        <v>371</v>
      </c>
      <c r="H56" s="5">
        <v>369</v>
      </c>
      <c r="I56" s="5">
        <f>+H56+G56+E56+D56</f>
        <v>1484</v>
      </c>
    </row>
    <row r="57" spans="1:9" ht="14.25">
      <c r="A57" s="5">
        <v>2</v>
      </c>
      <c r="B57" s="5" t="s">
        <v>55</v>
      </c>
      <c r="C57" s="5" t="s">
        <v>37</v>
      </c>
      <c r="D57" s="5">
        <v>369</v>
      </c>
      <c r="E57" s="5">
        <v>372</v>
      </c>
      <c r="F57" s="5">
        <v>373</v>
      </c>
      <c r="G57" s="5">
        <v>370</v>
      </c>
      <c r="H57" s="5">
        <v>367</v>
      </c>
      <c r="I57" s="5">
        <f>+G57+F57+E57+D57</f>
        <v>1484</v>
      </c>
    </row>
    <row r="58" spans="1:9" ht="12.75">
      <c r="A58" s="5">
        <v>3</v>
      </c>
      <c r="B58" s="5" t="s">
        <v>56</v>
      </c>
      <c r="C58" s="5" t="s">
        <v>57</v>
      </c>
      <c r="D58" s="5">
        <v>370</v>
      </c>
      <c r="E58" s="5">
        <v>369</v>
      </c>
      <c r="F58" s="5">
        <v>368</v>
      </c>
      <c r="G58" s="5">
        <v>363</v>
      </c>
      <c r="H58" s="5">
        <v>373</v>
      </c>
      <c r="I58" s="5">
        <f>+H58+F58+E58+D58</f>
        <v>1480</v>
      </c>
    </row>
    <row r="59" spans="1:9" ht="12.75">
      <c r="A59" s="5">
        <v>4</v>
      </c>
      <c r="B59" s="5" t="s">
        <v>58</v>
      </c>
      <c r="C59" s="5" t="s">
        <v>37</v>
      </c>
      <c r="D59" s="5">
        <v>370</v>
      </c>
      <c r="E59" s="5">
        <v>371</v>
      </c>
      <c r="F59" s="5">
        <v>362</v>
      </c>
      <c r="G59" s="5">
        <v>362</v>
      </c>
      <c r="H59" s="5">
        <v>373</v>
      </c>
      <c r="I59" s="5">
        <f>+H59+G59+E59+D59</f>
        <v>1476</v>
      </c>
    </row>
    <row r="60" spans="1:9" ht="12.75">
      <c r="A60" s="5">
        <v>5</v>
      </c>
      <c r="B60" s="5" t="s">
        <v>59</v>
      </c>
      <c r="C60" s="5" t="s">
        <v>37</v>
      </c>
      <c r="D60" s="5">
        <v>378</v>
      </c>
      <c r="E60" s="5">
        <v>0</v>
      </c>
      <c r="F60" s="5">
        <v>369</v>
      </c>
      <c r="G60" s="5">
        <v>353</v>
      </c>
      <c r="H60" s="5">
        <v>372</v>
      </c>
      <c r="I60" s="5">
        <f>SUM(D60:H60)</f>
        <v>1472</v>
      </c>
    </row>
    <row r="61" spans="1:9" ht="12.75">
      <c r="A61" s="5">
        <v>6</v>
      </c>
      <c r="B61" s="5" t="s">
        <v>60</v>
      </c>
      <c r="C61" s="5" t="s">
        <v>57</v>
      </c>
      <c r="D61" s="5">
        <v>355</v>
      </c>
      <c r="E61" s="5">
        <v>360</v>
      </c>
      <c r="F61" s="5">
        <v>365</v>
      </c>
      <c r="G61" s="5">
        <v>358</v>
      </c>
      <c r="H61" s="5">
        <v>365</v>
      </c>
      <c r="I61" s="5">
        <f aca="true" t="shared" si="3" ref="I61:I62">+H61+G61+F61+E61</f>
        <v>1448</v>
      </c>
    </row>
    <row r="62" spans="1:9" ht="12.75">
      <c r="A62" s="5">
        <v>7</v>
      </c>
      <c r="B62" s="6" t="s">
        <v>61</v>
      </c>
      <c r="C62" s="5" t="s">
        <v>57</v>
      </c>
      <c r="D62" s="5">
        <v>343</v>
      </c>
      <c r="E62" s="5">
        <v>364</v>
      </c>
      <c r="F62" s="5">
        <v>369</v>
      </c>
      <c r="G62" s="5">
        <v>352</v>
      </c>
      <c r="H62" s="5">
        <v>350</v>
      </c>
      <c r="I62" s="5">
        <f t="shared" si="3"/>
        <v>1435</v>
      </c>
    </row>
    <row r="63" spans="1:9" ht="12.75">
      <c r="A63" s="5">
        <v>8</v>
      </c>
      <c r="B63" s="5" t="s">
        <v>62</v>
      </c>
      <c r="C63" s="5" t="s">
        <v>57</v>
      </c>
      <c r="D63" s="5">
        <v>363</v>
      </c>
      <c r="E63" s="5">
        <v>348</v>
      </c>
      <c r="F63" s="5">
        <v>353</v>
      </c>
      <c r="G63" s="5">
        <v>352</v>
      </c>
      <c r="H63" s="5">
        <v>346</v>
      </c>
      <c r="I63" s="5">
        <f>+G63+F63+E63+D63</f>
        <v>1416</v>
      </c>
    </row>
    <row r="64" spans="1:9" ht="12.75">
      <c r="A64" s="5">
        <v>9</v>
      </c>
      <c r="B64" s="5" t="s">
        <v>63</v>
      </c>
      <c r="C64" s="5" t="s">
        <v>10</v>
      </c>
      <c r="D64" s="5">
        <v>353</v>
      </c>
      <c r="E64" s="5">
        <v>342</v>
      </c>
      <c r="F64" s="5">
        <v>359</v>
      </c>
      <c r="G64" s="5">
        <v>358</v>
      </c>
      <c r="H64" s="5">
        <v>0</v>
      </c>
      <c r="I64" s="5">
        <f>SUM(D64:H64)</f>
        <v>1412</v>
      </c>
    </row>
    <row r="65" spans="1:9" ht="12.75">
      <c r="A65">
        <v>10</v>
      </c>
      <c r="B65" s="5" t="s">
        <v>64</v>
      </c>
      <c r="C65" s="5" t="s">
        <v>37</v>
      </c>
      <c r="D65" s="5">
        <v>344</v>
      </c>
      <c r="E65" s="5">
        <v>356</v>
      </c>
      <c r="F65" s="5">
        <v>351</v>
      </c>
      <c r="G65" s="5">
        <v>349</v>
      </c>
      <c r="H65" s="5">
        <v>353</v>
      </c>
      <c r="I65" s="5">
        <f>+H65+G65+F65+E65</f>
        <v>1409</v>
      </c>
    </row>
    <row r="66" spans="1:9" ht="12.75">
      <c r="A66">
        <v>11</v>
      </c>
      <c r="B66" s="5" t="s">
        <v>65</v>
      </c>
      <c r="C66" s="5" t="s">
        <v>10</v>
      </c>
      <c r="D66" s="5">
        <v>348</v>
      </c>
      <c r="E66" s="5">
        <v>348</v>
      </c>
      <c r="F66" s="5">
        <v>346</v>
      </c>
      <c r="G66" s="5">
        <v>359</v>
      </c>
      <c r="H66" s="5">
        <v>350</v>
      </c>
      <c r="I66" s="5">
        <f>+H66+G66+E66+D66</f>
        <v>1405</v>
      </c>
    </row>
    <row r="67" spans="1:9" ht="12.75">
      <c r="A67">
        <v>12</v>
      </c>
      <c r="B67" s="6" t="s">
        <v>66</v>
      </c>
      <c r="C67" s="5" t="s">
        <v>67</v>
      </c>
      <c r="D67" s="5">
        <v>343</v>
      </c>
      <c r="E67" s="5">
        <v>325</v>
      </c>
      <c r="F67" s="5">
        <v>340</v>
      </c>
      <c r="G67" s="5">
        <v>348</v>
      </c>
      <c r="H67" s="5">
        <v>362</v>
      </c>
      <c r="I67" s="5">
        <f>+H67+G67+F67+D67</f>
        <v>1393</v>
      </c>
    </row>
    <row r="68" spans="1:9" ht="12.75">
      <c r="A68">
        <v>13</v>
      </c>
      <c r="B68" s="5" t="s">
        <v>68</v>
      </c>
      <c r="C68" s="5" t="s">
        <v>10</v>
      </c>
      <c r="D68" s="5">
        <v>334</v>
      </c>
      <c r="E68" s="5">
        <v>335</v>
      </c>
      <c r="F68" s="5">
        <v>350</v>
      </c>
      <c r="G68" s="5">
        <v>352</v>
      </c>
      <c r="H68" s="5">
        <v>354</v>
      </c>
      <c r="I68" s="5">
        <f aca="true" t="shared" si="4" ref="I68:I69">+H68+G68+F68+E68</f>
        <v>1391</v>
      </c>
    </row>
    <row r="69" spans="1:9" ht="12.75">
      <c r="A69">
        <v>14</v>
      </c>
      <c r="B69" s="6" t="s">
        <v>69</v>
      </c>
      <c r="C69" s="5" t="s">
        <v>57</v>
      </c>
      <c r="D69" s="5">
        <v>320</v>
      </c>
      <c r="E69" s="5">
        <v>332</v>
      </c>
      <c r="F69" s="5">
        <v>339</v>
      </c>
      <c r="G69" s="5">
        <v>346</v>
      </c>
      <c r="H69" s="5">
        <v>346</v>
      </c>
      <c r="I69" s="5">
        <f t="shared" si="4"/>
        <v>1363</v>
      </c>
    </row>
    <row r="70" spans="1:9" ht="12.75">
      <c r="A70">
        <v>15</v>
      </c>
      <c r="B70" s="6" t="s">
        <v>70</v>
      </c>
      <c r="C70" s="5" t="s">
        <v>10</v>
      </c>
      <c r="D70" s="5">
        <v>344</v>
      </c>
      <c r="E70" s="5">
        <v>338</v>
      </c>
      <c r="F70" s="5">
        <v>335</v>
      </c>
      <c r="G70" s="5">
        <v>334</v>
      </c>
      <c r="H70" s="5">
        <v>0</v>
      </c>
      <c r="I70" s="5">
        <f>SUM(D70:H70)</f>
        <v>1351</v>
      </c>
    </row>
    <row r="71" spans="1:9" ht="12.75">
      <c r="A71">
        <v>16</v>
      </c>
      <c r="B71" s="5" t="s">
        <v>71</v>
      </c>
      <c r="C71" s="5" t="s">
        <v>57</v>
      </c>
      <c r="D71" s="5">
        <v>339</v>
      </c>
      <c r="E71" s="5">
        <v>319</v>
      </c>
      <c r="F71" s="5">
        <v>342</v>
      </c>
      <c r="G71" s="5">
        <v>333</v>
      </c>
      <c r="H71" s="5">
        <v>334</v>
      </c>
      <c r="I71" s="5">
        <f>+H71+G71+F71+D71</f>
        <v>1348</v>
      </c>
    </row>
    <row r="72" spans="1:9" ht="14.25">
      <c r="A72">
        <v>17</v>
      </c>
      <c r="B72" s="5" t="s">
        <v>72</v>
      </c>
      <c r="C72" s="5" t="s">
        <v>37</v>
      </c>
      <c r="D72" s="5">
        <v>327</v>
      </c>
      <c r="E72" s="5">
        <v>342</v>
      </c>
      <c r="F72" s="5">
        <v>306</v>
      </c>
      <c r="G72" s="5">
        <v>334</v>
      </c>
      <c r="H72" s="5">
        <v>343</v>
      </c>
      <c r="I72" s="5">
        <f>+H72+G72+E72+D72</f>
        <v>1346</v>
      </c>
    </row>
    <row r="73" spans="1:9" ht="14.25">
      <c r="A73">
        <v>18</v>
      </c>
      <c r="B73" s="5" t="s">
        <v>73</v>
      </c>
      <c r="C73" s="5" t="s">
        <v>57</v>
      </c>
      <c r="D73" s="5">
        <v>310</v>
      </c>
      <c r="E73" s="5">
        <v>336</v>
      </c>
      <c r="F73" s="5">
        <v>340</v>
      </c>
      <c r="G73" s="5">
        <v>334</v>
      </c>
      <c r="H73" s="5">
        <v>336</v>
      </c>
      <c r="I73" s="5">
        <f>+H73+G73+F73+E73</f>
        <v>1346</v>
      </c>
    </row>
    <row r="74" spans="1:9" ht="12.75">
      <c r="A74">
        <v>19</v>
      </c>
      <c r="B74" s="5" t="s">
        <v>74</v>
      </c>
      <c r="C74" s="5" t="s">
        <v>22</v>
      </c>
      <c r="D74" s="5">
        <v>331</v>
      </c>
      <c r="E74" s="5">
        <v>331</v>
      </c>
      <c r="F74" s="5">
        <v>336</v>
      </c>
      <c r="G74" s="5">
        <v>345</v>
      </c>
      <c r="H74" s="5">
        <v>0</v>
      </c>
      <c r="I74" s="5">
        <f>SUM(D74:H74)</f>
        <v>1343</v>
      </c>
    </row>
    <row r="75" spans="1:9" ht="12.75">
      <c r="A75">
        <v>20</v>
      </c>
      <c r="B75" s="5" t="s">
        <v>75</v>
      </c>
      <c r="C75" s="5" t="s">
        <v>67</v>
      </c>
      <c r="D75" s="5">
        <v>321</v>
      </c>
      <c r="E75" s="5">
        <v>329</v>
      </c>
      <c r="F75" s="5">
        <v>337</v>
      </c>
      <c r="G75" s="5">
        <v>334</v>
      </c>
      <c r="H75" s="5">
        <v>342</v>
      </c>
      <c r="I75" s="5">
        <f aca="true" t="shared" si="5" ref="I75:I77">+H75+G75+F75+E75</f>
        <v>1342</v>
      </c>
    </row>
    <row r="76" spans="1:9" ht="12.75">
      <c r="A76">
        <v>21</v>
      </c>
      <c r="B76" s="5" t="s">
        <v>76</v>
      </c>
      <c r="C76" s="5" t="s">
        <v>67</v>
      </c>
      <c r="D76" s="5">
        <v>327</v>
      </c>
      <c r="E76" s="5">
        <v>341</v>
      </c>
      <c r="F76" s="5">
        <v>331</v>
      </c>
      <c r="G76" s="5">
        <v>332</v>
      </c>
      <c r="H76" s="5">
        <v>336</v>
      </c>
      <c r="I76" s="5">
        <f t="shared" si="5"/>
        <v>1340</v>
      </c>
    </row>
    <row r="77" spans="1:9" ht="12.75">
      <c r="A77">
        <v>22</v>
      </c>
      <c r="B77" s="6" t="s">
        <v>77</v>
      </c>
      <c r="C77" s="5" t="s">
        <v>67</v>
      </c>
      <c r="D77" s="5">
        <v>318</v>
      </c>
      <c r="E77" s="5">
        <v>331</v>
      </c>
      <c r="F77" s="5">
        <v>329</v>
      </c>
      <c r="G77" s="5">
        <v>329</v>
      </c>
      <c r="H77" s="5">
        <v>339</v>
      </c>
      <c r="I77" s="5">
        <f t="shared" si="5"/>
        <v>1328</v>
      </c>
    </row>
    <row r="78" spans="1:9" ht="12.75">
      <c r="A78">
        <v>23</v>
      </c>
      <c r="B78" s="5" t="s">
        <v>78</v>
      </c>
      <c r="C78" s="5" t="s">
        <v>57</v>
      </c>
      <c r="D78" s="5">
        <v>314</v>
      </c>
      <c r="E78" s="5">
        <v>322</v>
      </c>
      <c r="F78" s="5">
        <v>316</v>
      </c>
      <c r="G78" s="5">
        <v>297</v>
      </c>
      <c r="H78" s="5">
        <v>332</v>
      </c>
      <c r="I78" s="5">
        <f>+H78+F78+E78+D78</f>
        <v>1284</v>
      </c>
    </row>
    <row r="79" spans="1:9" ht="12.75">
      <c r="A79">
        <v>24</v>
      </c>
      <c r="B79" s="5" t="s">
        <v>79</v>
      </c>
      <c r="C79" s="5" t="s">
        <v>37</v>
      </c>
      <c r="D79" s="5">
        <v>265</v>
      </c>
      <c r="E79" s="5">
        <v>310</v>
      </c>
      <c r="F79" s="5">
        <v>309</v>
      </c>
      <c r="G79" s="5">
        <v>313</v>
      </c>
      <c r="H79" s="5">
        <v>328</v>
      </c>
      <c r="I79" s="5">
        <f aca="true" t="shared" si="6" ref="I79:I81">+H79+G79+F79+E79</f>
        <v>1260</v>
      </c>
    </row>
    <row r="80" spans="1:9" ht="12.75">
      <c r="A80">
        <v>25</v>
      </c>
      <c r="B80" s="5" t="s">
        <v>80</v>
      </c>
      <c r="C80" s="5" t="s">
        <v>37</v>
      </c>
      <c r="D80" s="5">
        <v>282</v>
      </c>
      <c r="E80" s="5">
        <v>321</v>
      </c>
      <c r="F80" s="5">
        <v>316</v>
      </c>
      <c r="G80" s="5">
        <v>310</v>
      </c>
      <c r="H80" s="5">
        <v>308</v>
      </c>
      <c r="I80" s="5">
        <f t="shared" si="6"/>
        <v>1255</v>
      </c>
    </row>
    <row r="81" spans="1:9" ht="12.75">
      <c r="A81">
        <v>26</v>
      </c>
      <c r="B81" s="5" t="s">
        <v>81</v>
      </c>
      <c r="C81" s="5" t="s">
        <v>37</v>
      </c>
      <c r="D81" s="5">
        <v>275</v>
      </c>
      <c r="E81" s="5">
        <v>298</v>
      </c>
      <c r="F81" s="5">
        <v>296</v>
      </c>
      <c r="G81" s="5">
        <v>321</v>
      </c>
      <c r="H81" s="5">
        <v>320</v>
      </c>
      <c r="I81" s="5">
        <f t="shared" si="6"/>
        <v>1235</v>
      </c>
    </row>
    <row r="82" spans="1:9" ht="12.75">
      <c r="A82">
        <v>27</v>
      </c>
      <c r="B82" s="5" t="s">
        <v>82</v>
      </c>
      <c r="C82" s="5" t="s">
        <v>22</v>
      </c>
      <c r="D82" s="5">
        <v>343</v>
      </c>
      <c r="E82" s="5">
        <v>356</v>
      </c>
      <c r="F82" s="5">
        <v>0</v>
      </c>
      <c r="G82" s="5">
        <v>351</v>
      </c>
      <c r="H82" s="5">
        <v>0</v>
      </c>
      <c r="I82" s="5">
        <f aca="true" t="shared" si="7" ref="I82:I89">SUM(D82:H82)</f>
        <v>1050</v>
      </c>
    </row>
    <row r="83" spans="1:9" ht="12.75">
      <c r="A83">
        <v>28</v>
      </c>
      <c r="B83" s="6" t="s">
        <v>83</v>
      </c>
      <c r="C83" s="5" t="s">
        <v>10</v>
      </c>
      <c r="D83" s="5">
        <v>207</v>
      </c>
      <c r="E83" s="5">
        <v>201</v>
      </c>
      <c r="F83" s="5">
        <v>200</v>
      </c>
      <c r="G83" s="5">
        <v>201</v>
      </c>
      <c r="H83" s="5">
        <v>204</v>
      </c>
      <c r="I83" s="5">
        <f t="shared" si="7"/>
        <v>1013</v>
      </c>
    </row>
    <row r="84" spans="1:9" ht="12.75">
      <c r="A84">
        <v>29</v>
      </c>
      <c r="B84" s="5" t="s">
        <v>84</v>
      </c>
      <c r="C84" s="5" t="s">
        <v>57</v>
      </c>
      <c r="D84" s="5">
        <v>345</v>
      </c>
      <c r="E84" s="5">
        <v>0</v>
      </c>
      <c r="F84" s="5">
        <v>0</v>
      </c>
      <c r="G84" s="5">
        <v>0</v>
      </c>
      <c r="H84" s="5">
        <v>0</v>
      </c>
      <c r="I84" s="5">
        <f t="shared" si="7"/>
        <v>345</v>
      </c>
    </row>
    <row r="85" spans="1:9" ht="12.75">
      <c r="A85">
        <v>30</v>
      </c>
      <c r="B85" s="5" t="s">
        <v>85</v>
      </c>
      <c r="C85" s="5" t="s">
        <v>57</v>
      </c>
      <c r="D85" s="5">
        <v>318</v>
      </c>
      <c r="E85" s="5">
        <v>0</v>
      </c>
      <c r="F85" s="5">
        <v>0</v>
      </c>
      <c r="G85" s="5">
        <v>0</v>
      </c>
      <c r="H85" s="5">
        <v>0</v>
      </c>
      <c r="I85" s="5">
        <f t="shared" si="7"/>
        <v>318</v>
      </c>
    </row>
    <row r="86" spans="1:9" ht="12.75">
      <c r="A86">
        <v>31</v>
      </c>
      <c r="B86" s="5" t="s">
        <v>86</v>
      </c>
      <c r="C86" s="5" t="s">
        <v>57</v>
      </c>
      <c r="D86" s="5">
        <v>314</v>
      </c>
      <c r="E86" s="5">
        <v>0</v>
      </c>
      <c r="F86" s="5">
        <v>0</v>
      </c>
      <c r="G86" s="5">
        <v>0</v>
      </c>
      <c r="H86" s="5">
        <v>0</v>
      </c>
      <c r="I86" s="5">
        <f t="shared" si="7"/>
        <v>314</v>
      </c>
    </row>
    <row r="87" spans="1:9" ht="12.75">
      <c r="A87">
        <v>32</v>
      </c>
      <c r="B87" s="5" t="s">
        <v>87</v>
      </c>
      <c r="C87" s="5" t="s">
        <v>57</v>
      </c>
      <c r="D87" s="5">
        <v>304</v>
      </c>
      <c r="E87" s="5">
        <v>0</v>
      </c>
      <c r="F87" s="5">
        <v>0</v>
      </c>
      <c r="G87" s="5">
        <v>0</v>
      </c>
      <c r="H87" s="5">
        <v>0</v>
      </c>
      <c r="I87" s="5">
        <f t="shared" si="7"/>
        <v>304</v>
      </c>
    </row>
    <row r="88" spans="1:9" ht="12.75">
      <c r="A88">
        <v>33</v>
      </c>
      <c r="B88" s="5" t="s">
        <v>88</v>
      </c>
      <c r="C88" s="5" t="s">
        <v>57</v>
      </c>
      <c r="D88" s="5">
        <v>301</v>
      </c>
      <c r="E88" s="5">
        <v>0</v>
      </c>
      <c r="F88" s="5">
        <v>0</v>
      </c>
      <c r="G88" s="5">
        <v>0</v>
      </c>
      <c r="H88" s="5">
        <v>0</v>
      </c>
      <c r="I88" s="5">
        <f t="shared" si="7"/>
        <v>301</v>
      </c>
    </row>
    <row r="89" spans="1:9" ht="12.75">
      <c r="A89">
        <v>34</v>
      </c>
      <c r="B89" s="5" t="s">
        <v>89</v>
      </c>
      <c r="C89" s="5" t="s">
        <v>57</v>
      </c>
      <c r="D89" s="5">
        <v>169</v>
      </c>
      <c r="E89" s="5">
        <v>0</v>
      </c>
      <c r="F89" s="5">
        <v>0</v>
      </c>
      <c r="G89" s="5">
        <v>0</v>
      </c>
      <c r="H89" s="5">
        <v>0</v>
      </c>
      <c r="I89" s="5">
        <f t="shared" si="7"/>
        <v>169</v>
      </c>
    </row>
    <row r="90" spans="2:9" ht="12.75">
      <c r="B90" s="5" t="s">
        <v>0</v>
      </c>
      <c r="C90" s="5"/>
      <c r="D90" s="5"/>
      <c r="E90" s="5"/>
      <c r="F90" s="5"/>
      <c r="G90" s="5"/>
      <c r="H90" s="5"/>
      <c r="I90" s="5"/>
    </row>
    <row r="91" spans="2:9" ht="12.75">
      <c r="B91" s="5"/>
      <c r="C91" s="5"/>
      <c r="D91" s="5"/>
      <c r="E91" s="5"/>
      <c r="F91" s="5"/>
      <c r="G91" s="5"/>
      <c r="H91" s="5"/>
      <c r="I91" s="5"/>
    </row>
    <row r="92" spans="2:9" ht="12.75">
      <c r="B92" s="5"/>
      <c r="C92" s="5"/>
      <c r="D92" s="5"/>
      <c r="E92" s="5"/>
      <c r="F92" s="5"/>
      <c r="G92" s="5"/>
      <c r="H92" s="5"/>
      <c r="I92" s="5"/>
    </row>
    <row r="93" spans="2:9" ht="12.75">
      <c r="B93" s="5"/>
      <c r="C93" s="5"/>
      <c r="D93" s="5"/>
      <c r="E93" s="5"/>
      <c r="F93" s="5"/>
      <c r="G93" s="5"/>
      <c r="H93" s="5"/>
      <c r="I93" s="5"/>
    </row>
    <row r="94" spans="2:9" ht="12.75">
      <c r="B94" s="5"/>
      <c r="C94" s="5"/>
      <c r="D94" s="5"/>
      <c r="E94" s="5"/>
      <c r="F94" s="5"/>
      <c r="G94" s="5"/>
      <c r="H94" s="5"/>
      <c r="I94" s="5"/>
    </row>
    <row r="95" spans="2:9" ht="12.75">
      <c r="B95" s="5"/>
      <c r="C95" s="5"/>
      <c r="D95" s="5"/>
      <c r="E95" s="5"/>
      <c r="F95" s="5"/>
      <c r="G95" s="5"/>
      <c r="H95" s="5"/>
      <c r="I95" s="5"/>
    </row>
    <row r="96" spans="2:9" ht="12.75">
      <c r="B96" s="5"/>
      <c r="C96" s="5"/>
      <c r="D96" s="5"/>
      <c r="E96" s="5"/>
      <c r="F96" s="5"/>
      <c r="G96" s="5"/>
      <c r="H96" s="5"/>
      <c r="I96" s="5"/>
    </row>
    <row r="97" spans="2:9" ht="12.75">
      <c r="B97" s="5"/>
      <c r="C97" s="5"/>
      <c r="D97" s="5"/>
      <c r="E97" s="5"/>
      <c r="F97" s="5"/>
      <c r="G97" s="5"/>
      <c r="H97" s="5"/>
      <c r="I97" s="5"/>
    </row>
    <row r="98" spans="2:9" ht="12.75">
      <c r="B98" s="5"/>
      <c r="C98" s="5"/>
      <c r="D98" s="5"/>
      <c r="E98" s="5"/>
      <c r="F98" s="5"/>
      <c r="G98" s="5"/>
      <c r="H98" s="5"/>
      <c r="I98" s="5"/>
    </row>
    <row r="99" spans="2:9" ht="12.75">
      <c r="B99" s="5"/>
      <c r="C99" s="5"/>
      <c r="D99" s="5"/>
      <c r="E99" s="5"/>
      <c r="F99" s="5"/>
      <c r="G99" s="5"/>
      <c r="H99" s="5"/>
      <c r="I99" s="5"/>
    </row>
    <row r="100" spans="2:9" ht="12.75">
      <c r="B100" s="5"/>
      <c r="C100" s="5"/>
      <c r="D100" s="5"/>
      <c r="E100" s="5"/>
      <c r="F100" s="5"/>
      <c r="G100" s="5"/>
      <c r="H100" s="5"/>
      <c r="I100" s="5"/>
    </row>
    <row r="101" spans="2:9" ht="12.75">
      <c r="B101" s="5"/>
      <c r="C101" s="5"/>
      <c r="D101" s="5"/>
      <c r="E101" s="5"/>
      <c r="F101" s="5"/>
      <c r="G101" s="5"/>
      <c r="H101" s="5"/>
      <c r="I101" s="5"/>
    </row>
    <row r="102" spans="2:9" ht="12.75">
      <c r="B102" s="5"/>
      <c r="C102" s="5"/>
      <c r="D102" s="5"/>
      <c r="E102" s="5"/>
      <c r="F102" s="5"/>
      <c r="G102" s="5"/>
      <c r="H102" s="5"/>
      <c r="I102" s="5"/>
    </row>
    <row r="103" spans="2:9" ht="12.75">
      <c r="B103" s="5"/>
      <c r="C103" s="5"/>
      <c r="D103" s="5"/>
      <c r="E103" s="5"/>
      <c r="F103" s="5"/>
      <c r="G103" s="5"/>
      <c r="H103" s="5"/>
      <c r="I103" s="5"/>
    </row>
    <row r="104" spans="2:9" ht="12.75">
      <c r="B104" s="5"/>
      <c r="C104" s="5"/>
      <c r="D104" s="5"/>
      <c r="E104" s="5"/>
      <c r="F104" s="5"/>
      <c r="G104" s="5"/>
      <c r="H104" s="5"/>
      <c r="I104" s="5"/>
    </row>
    <row r="105" spans="2:9" ht="12.75">
      <c r="B105" s="5"/>
      <c r="C105" s="5"/>
      <c r="D105" s="5"/>
      <c r="E105" s="5"/>
      <c r="F105" s="5"/>
      <c r="G105" s="5"/>
      <c r="H105" s="5"/>
      <c r="I105" s="5"/>
    </row>
    <row r="106" spans="2:9" ht="12.75">
      <c r="B106" s="5"/>
      <c r="C106" s="5"/>
      <c r="D106" s="5"/>
      <c r="E106" s="5"/>
      <c r="F106" s="5"/>
      <c r="G106" s="5"/>
      <c r="H106" s="5"/>
      <c r="I106" s="5"/>
    </row>
    <row r="107" spans="2:9" ht="12.75">
      <c r="B107" s="5"/>
      <c r="C107" s="5"/>
      <c r="D107" s="5"/>
      <c r="E107" s="5"/>
      <c r="F107" s="5"/>
      <c r="G107" s="5"/>
      <c r="H107" s="5"/>
      <c r="I107" s="5"/>
    </row>
    <row r="108" spans="2:9" ht="12.75">
      <c r="B108" s="5"/>
      <c r="C108" s="5"/>
      <c r="D108" s="5"/>
      <c r="E108" s="5"/>
      <c r="F108" s="5"/>
      <c r="G108" s="5"/>
      <c r="H108" s="5"/>
      <c r="I108" s="5"/>
    </row>
    <row r="109" spans="2:9" ht="12.75">
      <c r="B109" s="5"/>
      <c r="C109" s="5"/>
      <c r="D109" s="5"/>
      <c r="E109" s="5"/>
      <c r="F109" s="5"/>
      <c r="G109" s="5"/>
      <c r="H109" s="5"/>
      <c r="I109" s="5"/>
    </row>
    <row r="110" spans="4:9" ht="12.75">
      <c r="D110" s="5" t="s">
        <v>0</v>
      </c>
      <c r="I110" t="s">
        <v>0</v>
      </c>
    </row>
    <row r="111" spans="2:9" ht="18">
      <c r="B111" s="3" t="s">
        <v>90</v>
      </c>
      <c r="D111" s="2" t="s">
        <v>3</v>
      </c>
      <c r="E111" s="2" t="s">
        <v>4</v>
      </c>
      <c r="F111" s="2" t="s">
        <v>53</v>
      </c>
      <c r="G111" s="2" t="s">
        <v>6</v>
      </c>
      <c r="H111" s="2" t="s">
        <v>7</v>
      </c>
      <c r="I111" s="2" t="s">
        <v>35</v>
      </c>
    </row>
    <row r="112" spans="1:9" ht="12.75">
      <c r="A112" s="4" t="s">
        <v>0</v>
      </c>
      <c r="B112" s="5"/>
      <c r="I112" t="s">
        <v>0</v>
      </c>
    </row>
    <row r="113" spans="1:9" ht="12.75">
      <c r="A113" s="5">
        <v>1</v>
      </c>
      <c r="B113" s="5" t="s">
        <v>91</v>
      </c>
      <c r="C113" s="5"/>
      <c r="D113" s="5">
        <f>396+391+376</f>
        <v>1163</v>
      </c>
      <c r="E113" s="5">
        <f>396+391+365</f>
        <v>1152</v>
      </c>
      <c r="F113" s="5">
        <f>391+388+362</f>
        <v>1141</v>
      </c>
      <c r="G113" s="5">
        <f>391+390+366</f>
        <v>1147</v>
      </c>
      <c r="H113" s="5">
        <f>+394+391+372</f>
        <v>1157</v>
      </c>
      <c r="I113" s="5">
        <f aca="true" t="shared" si="8" ref="I113:I115">SUM(D113:H113)</f>
        <v>5760</v>
      </c>
    </row>
    <row r="114" spans="1:9" ht="12.75">
      <c r="A114" s="5">
        <v>2</v>
      </c>
      <c r="B114" s="5" t="s">
        <v>12</v>
      </c>
      <c r="C114" s="5"/>
      <c r="D114" s="5">
        <f>392+384+364</f>
        <v>1140</v>
      </c>
      <c r="E114" s="5">
        <f>394+371+371</f>
        <v>1136</v>
      </c>
      <c r="F114" s="5">
        <f>391+372+366</f>
        <v>1129</v>
      </c>
      <c r="G114" s="5">
        <f>390+365+365</f>
        <v>1120</v>
      </c>
      <c r="H114" s="5">
        <f>+365+379+353</f>
        <v>1097</v>
      </c>
      <c r="I114" s="5">
        <f t="shared" si="8"/>
        <v>5622</v>
      </c>
    </row>
    <row r="115" spans="1:9" ht="12.75">
      <c r="A115" s="4">
        <v>3</v>
      </c>
      <c r="B115" s="5" t="s">
        <v>92</v>
      </c>
      <c r="C115" s="5"/>
      <c r="D115" s="5">
        <v>991</v>
      </c>
      <c r="E115" s="5">
        <f>349+343+341</f>
        <v>1033</v>
      </c>
      <c r="F115" s="5">
        <f>354+354+337</f>
        <v>1045</v>
      </c>
      <c r="G115" s="5">
        <f>347+338+345</f>
        <v>1030</v>
      </c>
      <c r="H115" s="5">
        <f>+353+316+351</f>
        <v>1020</v>
      </c>
      <c r="I115" s="5">
        <f t="shared" si="8"/>
        <v>5119</v>
      </c>
    </row>
    <row r="116" spans="2:9" ht="12.75">
      <c r="B116" s="5"/>
      <c r="C116" s="4"/>
      <c r="D116" s="4"/>
      <c r="E116" s="4"/>
      <c r="F116" s="4"/>
      <c r="G116" s="4"/>
      <c r="H116" s="4"/>
      <c r="I116" s="4"/>
    </row>
    <row r="117" spans="1:9" ht="12.75">
      <c r="A117" s="5">
        <v>1</v>
      </c>
      <c r="B117" s="5" t="s">
        <v>12</v>
      </c>
      <c r="C117" s="4"/>
      <c r="D117" s="5">
        <f>365+344+312</f>
        <v>1021</v>
      </c>
      <c r="E117" s="5">
        <f>352+339+300</f>
        <v>991</v>
      </c>
      <c r="F117" s="5">
        <f>364+345+302</f>
        <v>1011</v>
      </c>
      <c r="G117" s="5">
        <f>362+349+330</f>
        <v>1041</v>
      </c>
      <c r="H117" s="5">
        <f>+360+355+327</f>
        <v>1042</v>
      </c>
      <c r="I117" s="5">
        <f aca="true" t="shared" si="9" ref="I117:I119">SUM(D117:H117)</f>
        <v>5106</v>
      </c>
    </row>
    <row r="118" spans="1:9" ht="12.75">
      <c r="A118" s="5">
        <v>2</v>
      </c>
      <c r="B118" s="5" t="s">
        <v>10</v>
      </c>
      <c r="C118" s="4"/>
      <c r="D118" s="5">
        <f>338+244+186</f>
        <v>768</v>
      </c>
      <c r="E118" s="5">
        <f>342+337+239</f>
        <v>918</v>
      </c>
      <c r="F118" s="5">
        <f>316+328+255</f>
        <v>899</v>
      </c>
      <c r="G118" s="5">
        <f>335+247</f>
        <v>582</v>
      </c>
      <c r="H118" s="5">
        <f>+334+253</f>
        <v>587</v>
      </c>
      <c r="I118" s="5">
        <f t="shared" si="9"/>
        <v>3754</v>
      </c>
    </row>
    <row r="119" spans="1:9" ht="12.75">
      <c r="A119" s="4">
        <v>3</v>
      </c>
      <c r="B119" s="5" t="s">
        <v>93</v>
      </c>
      <c r="C119" s="5"/>
      <c r="D119" s="5">
        <f>363+361+354</f>
        <v>1078</v>
      </c>
      <c r="E119" s="5">
        <v>0</v>
      </c>
      <c r="F119" s="5">
        <v>0</v>
      </c>
      <c r="G119" s="5">
        <v>0</v>
      </c>
      <c r="H119" s="5">
        <v>0</v>
      </c>
      <c r="I119" s="5">
        <f t="shared" si="9"/>
        <v>1078</v>
      </c>
    </row>
    <row r="120" spans="2:9" ht="12.75">
      <c r="B120" s="5"/>
      <c r="C120" s="5"/>
      <c r="D120" s="5"/>
      <c r="E120" s="5"/>
      <c r="F120" s="5"/>
      <c r="G120" s="5"/>
      <c r="H120" s="5"/>
      <c r="I120" s="5"/>
    </row>
    <row r="121" spans="1:9" ht="12.75">
      <c r="A121" s="5">
        <v>1</v>
      </c>
      <c r="B121" s="5" t="s">
        <v>94</v>
      </c>
      <c r="C121" s="5"/>
      <c r="D121" s="5">
        <v>1117</v>
      </c>
      <c r="E121" s="5">
        <v>1110</v>
      </c>
      <c r="F121" s="5">
        <v>1104</v>
      </c>
      <c r="G121" s="5">
        <v>1087</v>
      </c>
      <c r="H121" s="5">
        <v>1128</v>
      </c>
      <c r="I121" s="5">
        <f aca="true" t="shared" si="10" ref="I121:I127">SUM(D121:H121)</f>
        <v>5546</v>
      </c>
    </row>
    <row r="122" spans="1:9" ht="12.75">
      <c r="A122" s="5">
        <v>2</v>
      </c>
      <c r="B122" s="5" t="s">
        <v>95</v>
      </c>
      <c r="C122" s="5"/>
      <c r="D122" s="5">
        <v>1088</v>
      </c>
      <c r="E122" s="5">
        <f>369+360+364</f>
        <v>1093</v>
      </c>
      <c r="F122" s="5">
        <v>1102</v>
      </c>
      <c r="G122" s="5">
        <f>363+358+352</f>
        <v>1073</v>
      </c>
      <c r="H122" s="5">
        <f>+373+365+350</f>
        <v>1088</v>
      </c>
      <c r="I122" s="5">
        <f t="shared" si="10"/>
        <v>5444</v>
      </c>
    </row>
    <row r="123" spans="1:9" ht="12.75">
      <c r="A123">
        <v>3</v>
      </c>
      <c r="B123" s="5" t="s">
        <v>10</v>
      </c>
      <c r="C123" s="5"/>
      <c r="D123" s="5">
        <f>372+353+348</f>
        <v>1073</v>
      </c>
      <c r="E123" s="5">
        <f>372+348+342</f>
        <v>1062</v>
      </c>
      <c r="F123" s="5">
        <f>367+359+350</f>
        <v>1076</v>
      </c>
      <c r="G123" s="5">
        <f>371+358+359</f>
        <v>1088</v>
      </c>
      <c r="H123" s="5">
        <f>+369+354+350</f>
        <v>1073</v>
      </c>
      <c r="I123" s="5">
        <f t="shared" si="10"/>
        <v>5372</v>
      </c>
    </row>
    <row r="124" spans="1:9" ht="12.75">
      <c r="A124">
        <v>4</v>
      </c>
      <c r="B124" s="5" t="s">
        <v>96</v>
      </c>
      <c r="D124" s="5">
        <v>1035</v>
      </c>
      <c r="E124" s="5">
        <v>1019</v>
      </c>
      <c r="F124" s="5">
        <v>1017</v>
      </c>
      <c r="G124" s="5">
        <v>1036</v>
      </c>
      <c r="H124" s="5">
        <v>1063</v>
      </c>
      <c r="I124" s="5">
        <f t="shared" si="10"/>
        <v>5170</v>
      </c>
    </row>
    <row r="125" spans="1:9" ht="12.75">
      <c r="A125">
        <v>5</v>
      </c>
      <c r="B125" s="5" t="s">
        <v>97</v>
      </c>
      <c r="C125" s="5"/>
      <c r="D125" s="5">
        <v>991</v>
      </c>
      <c r="E125" s="5">
        <v>1001</v>
      </c>
      <c r="F125" s="5">
        <v>1008</v>
      </c>
      <c r="G125" s="5">
        <v>1014</v>
      </c>
      <c r="H125" s="5">
        <v>1043</v>
      </c>
      <c r="I125" s="5">
        <f t="shared" si="10"/>
        <v>5057</v>
      </c>
    </row>
    <row r="126" spans="1:9" ht="12.75">
      <c r="A126">
        <v>6</v>
      </c>
      <c r="B126" s="5" t="s">
        <v>98</v>
      </c>
      <c r="D126" s="5">
        <v>822</v>
      </c>
      <c r="E126" s="5">
        <v>608</v>
      </c>
      <c r="F126" s="5">
        <v>911</v>
      </c>
      <c r="G126" s="5">
        <v>944</v>
      </c>
      <c r="H126" s="5">
        <v>956</v>
      </c>
      <c r="I126" s="5">
        <f t="shared" si="10"/>
        <v>4241</v>
      </c>
    </row>
    <row r="127" spans="1:9" ht="12.75">
      <c r="A127">
        <v>7</v>
      </c>
      <c r="B127" s="5" t="s">
        <v>99</v>
      </c>
      <c r="C127" s="5"/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f t="shared" si="10"/>
        <v>0</v>
      </c>
    </row>
    <row r="131" ht="12.75">
      <c r="B131" s="5" t="s">
        <v>100</v>
      </c>
    </row>
    <row r="132" ht="12.75">
      <c r="B132" t="s">
        <v>101</v>
      </c>
    </row>
    <row r="134" ht="13.5">
      <c r="B134" s="7" t="s">
        <v>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Sven-Olof</dc:creator>
  <cp:keywords/>
  <dc:description/>
  <cp:lastModifiedBy/>
  <cp:lastPrinted>2020-11-21T20:50:44Z</cp:lastPrinted>
  <dcterms:created xsi:type="dcterms:W3CDTF">2011-12-01T20:55:07Z</dcterms:created>
  <dcterms:modified xsi:type="dcterms:W3CDTF">2021-03-06T19:51:02Z</dcterms:modified>
  <cp:category/>
  <cp:version/>
  <cp:contentType/>
  <cp:contentStatus/>
  <cp:revision>9</cp:revision>
</cp:coreProperties>
</file>